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造价预算总表" sheetId="1" state="visible" r:id="rId1"/>
    <sheet xmlns:r="http://schemas.openxmlformats.org/officeDocument/2006/relationships" name="工程量清单" sheetId="2" state="visible" r:id="rId2"/>
    <sheet xmlns:r="http://schemas.openxmlformats.org/officeDocument/2006/relationships" name="主要材料价格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0&quot;%&quot;"/>
  </numFmts>
  <fonts count="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sz val="10"/>
    </font>
    <font>
      <name val="Arial"/>
      <b val="1"/>
      <color rgb="00FFFFFF"/>
      <sz val="11"/>
    </font>
    <font>
      <name val="Arial"/>
      <b val="1"/>
      <sz val="10"/>
    </font>
    <font>
      <name val="Arial"/>
      <color rgb="000000FF"/>
      <sz val="10"/>
    </font>
    <font>
      <name val="Arial"/>
      <b val="1"/>
      <color rgb="00C00000"/>
      <sz val="11"/>
    </font>
    <font>
      <name val="Arial"/>
      <b val="1"/>
      <sz val="11"/>
    </font>
  </fonts>
  <fills count="7">
    <fill>
      <patternFill/>
    </fill>
    <fill>
      <patternFill patternType="gray125"/>
    </fill>
    <fill>
      <patternFill patternType="solid">
        <fgColor rgb="002F5496"/>
      </patternFill>
    </fill>
    <fill>
      <patternFill patternType="solid">
        <fgColor rgb="004472C4"/>
      </patternFill>
    </fill>
    <fill>
      <patternFill patternType="solid">
        <fgColor rgb="00BDD7EE"/>
      </patternFill>
    </fill>
    <fill>
      <patternFill patternType="solid">
        <fgColor rgb="008FAADC"/>
      </patternFill>
    </fill>
    <fill>
      <patternFill patternType="solid">
        <fgColor rgb="00D6E4F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left" vertical="center" wrapText="1"/>
    </xf>
    <xf numFmtId="0" fontId="2" fillId="0" borderId="1" applyAlignment="1" pivotButton="0" quotePrefix="0" xfId="0">
      <alignment horizontal="center" vertical="center" wrapText="1"/>
    </xf>
    <xf numFmtId="3" fontId="5" fillId="0" borderId="1" applyAlignment="1" pivotButton="0" quotePrefix="0" xfId="0">
      <alignment horizontal="left" vertical="center" wrapText="1"/>
    </xf>
    <xf numFmtId="164" fontId="2" fillId="0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center" vertical="center" wrapText="1"/>
    </xf>
    <xf numFmtId="3" fontId="4" fillId="4" borderId="1" applyAlignment="1" pivotButton="0" quotePrefix="0" xfId="0">
      <alignment horizontal="left" vertical="center" wrapText="1"/>
    </xf>
    <xf numFmtId="164" fontId="2" fillId="4" borderId="1" applyAlignment="1" pivotButton="0" quotePrefix="0" xfId="0">
      <alignment horizontal="center" vertical="center" wrapText="1"/>
    </xf>
    <xf numFmtId="3" fontId="4" fillId="0" borderId="1" applyAlignment="1" pivotButton="0" quotePrefix="0" xfId="0">
      <alignment horizontal="left" vertical="center" wrapText="1"/>
    </xf>
    <xf numFmtId="0" fontId="7" fillId="5" borderId="1" applyAlignment="1" pivotButton="0" quotePrefix="0" xfId="0">
      <alignment horizontal="center" vertical="center" wrapText="1"/>
    </xf>
    <xf numFmtId="0" fontId="7" fillId="5" borderId="1" applyAlignment="1" pivotButton="0" quotePrefix="0" xfId="0">
      <alignment horizontal="left" vertical="center" wrapText="1"/>
    </xf>
    <xf numFmtId="3" fontId="7" fillId="5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left" vertical="center" wrapText="1"/>
    </xf>
    <xf numFmtId="4" fontId="2" fillId="0" borderId="1" applyAlignment="1" pivotButton="0" quotePrefix="0" xfId="0">
      <alignment horizontal="center" vertical="center" wrapText="1"/>
    </xf>
    <xf numFmtId="0" fontId="0" fillId="5" borderId="1" pivotButton="0" quotePrefix="0" xfId="0"/>
    <xf numFmtId="4" fontId="6" fillId="5" borderId="1" applyAlignment="1" pivotButton="0" quotePrefix="0" xfId="0">
      <alignment horizontal="center" vertical="center" wrapText="1"/>
    </xf>
    <xf numFmtId="0" fontId="2" fillId="6" borderId="1" applyAlignment="1" pivotButton="0" quotePrefix="0" xfId="0">
      <alignment horizontal="center" vertical="center" wrapText="1"/>
    </xf>
    <xf numFmtId="0" fontId="2" fillId="6" borderId="1" applyAlignment="1" pivotButton="0" quotePrefix="0" xfId="0">
      <alignment horizontal="left" vertical="center" wrapText="1"/>
    </xf>
    <xf numFmtId="0" fontId="5" fillId="6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cols>
    <col width="8" customWidth="1" min="1" max="1"/>
    <col width="32" customWidth="1" min="2" max="2"/>
    <col width="14" customWidth="1" min="3" max="3"/>
    <col width="10" customWidth="1" min="4" max="4"/>
    <col width="14" customWidth="1" min="5" max="5"/>
    <col width="14" customWidth="1" min="6" max="6"/>
    <col width="16" customWidth="1" min="7" max="7"/>
  </cols>
  <sheetData>
    <row r="1">
      <c r="A1" s="1" t="inlineStr">
        <is>
          <t>建筑工程造价预算表</t>
        </is>
      </c>
    </row>
    <row r="2">
      <c r="A2" s="2" t="inlineStr">
        <is>
          <t>工程名称：_______________    编制日期：2025年___月___日    编制人：_______________</t>
        </is>
      </c>
    </row>
    <row r="4">
      <c r="A4" s="3" t="inlineStr">
        <is>
          <t>序号</t>
        </is>
      </c>
      <c r="B4" s="3" t="inlineStr">
        <is>
          <t>费用项目</t>
        </is>
      </c>
      <c r="C4" s="3" t="inlineStr">
        <is>
          <t>计算公式/说明</t>
        </is>
      </c>
      <c r="D4" s="3" t="inlineStr">
        <is>
          <t>费率(%)</t>
        </is>
      </c>
      <c r="E4" s="3" t="inlineStr">
        <is>
          <t>金额(元)</t>
        </is>
      </c>
      <c r="F4" s="3" t="inlineStr">
        <is>
          <t>占总造价(%)</t>
        </is>
      </c>
      <c r="G4" s="3" t="inlineStr">
        <is>
          <t>备注</t>
        </is>
      </c>
    </row>
    <row r="5">
      <c r="A5" s="4" t="inlineStr">
        <is>
          <t>一</t>
        </is>
      </c>
      <c r="B5" s="5" t="inlineStr">
        <is>
          <t>直接费</t>
        </is>
      </c>
      <c r="C5" s="6" t="n"/>
      <c r="D5" s="6" t="n"/>
      <c r="E5" s="5" t="n"/>
      <c r="F5" s="6" t="n"/>
      <c r="G5" s="5" t="n"/>
    </row>
    <row r="6">
      <c r="A6" s="6" t="inlineStr">
        <is>
          <t>1</t>
        </is>
      </c>
      <c r="B6" s="5" t="inlineStr">
        <is>
          <t xml:space="preserve">  人工费</t>
        </is>
      </c>
      <c r="C6" s="6" t="inlineStr">
        <is>
          <t>定额人工费×工程量</t>
        </is>
      </c>
      <c r="D6" s="6" t="n"/>
      <c r="E6" s="7" t="n">
        <v>1250000</v>
      </c>
      <c r="F6" s="8">
        <f>IF($E$16&gt;0,E6/$E$16*100,0)</f>
        <v/>
      </c>
      <c r="G6" s="5" t="inlineStr">
        <is>
          <t>含基本工资、工资性补贴等</t>
        </is>
      </c>
    </row>
    <row r="7">
      <c r="A7" s="6" t="inlineStr">
        <is>
          <t>2</t>
        </is>
      </c>
      <c r="B7" s="5" t="inlineStr">
        <is>
          <t xml:space="preserve">  材料费</t>
        </is>
      </c>
      <c r="C7" s="6" t="inlineStr">
        <is>
          <t>定额材料费×工程量</t>
        </is>
      </c>
      <c r="D7" s="6" t="n"/>
      <c r="E7" s="7" t="n">
        <v>3450000</v>
      </c>
      <c r="F7" s="8">
        <f>IF($E$16&gt;0,E7/$E$16*100,0)</f>
        <v/>
      </c>
      <c r="G7" s="5" t="inlineStr">
        <is>
          <t>含主要材料、辅助材料</t>
        </is>
      </c>
    </row>
    <row r="8">
      <c r="A8" s="6" t="inlineStr">
        <is>
          <t>3</t>
        </is>
      </c>
      <c r="B8" s="5" t="inlineStr">
        <is>
          <t xml:space="preserve">  机械使用费</t>
        </is>
      </c>
      <c r="C8" s="6" t="inlineStr">
        <is>
          <t>定额机械费×工程量</t>
        </is>
      </c>
      <c r="D8" s="6" t="n"/>
      <c r="E8" s="7" t="n">
        <v>680000</v>
      </c>
      <c r="F8" s="8">
        <f>IF($E$16&gt;0,E8/$E$16*100,0)</f>
        <v/>
      </c>
      <c r="G8" s="5" t="inlineStr">
        <is>
          <t>含折旧、大修、经常修理</t>
        </is>
      </c>
    </row>
    <row r="9">
      <c r="A9" s="9" t="n"/>
      <c r="B9" s="10" t="inlineStr">
        <is>
          <t xml:space="preserve">  直接费小计</t>
        </is>
      </c>
      <c r="C9" s="11" t="inlineStr">
        <is>
          <t>1+2+3</t>
        </is>
      </c>
      <c r="D9" s="11" t="n"/>
      <c r="E9" s="12">
        <f>SUM(E6:E8)</f>
        <v/>
      </c>
      <c r="F9" s="13">
        <f>IF($E$16&gt;0,E9/$E$16*100,0)</f>
        <v/>
      </c>
      <c r="G9" s="10" t="n"/>
    </row>
    <row r="10">
      <c r="A10" s="4" t="inlineStr">
        <is>
          <t>二</t>
        </is>
      </c>
      <c r="B10" s="5" t="inlineStr">
        <is>
          <t>间接费</t>
        </is>
      </c>
      <c r="C10" s="6" t="n"/>
      <c r="D10" s="6" t="n"/>
      <c r="E10" s="5" t="n"/>
      <c r="F10" s="8">
        <f>IF($E$16&gt;0,E10/$E$16*100,0)</f>
        <v/>
      </c>
      <c r="G10" s="5" t="n"/>
    </row>
    <row r="11">
      <c r="A11" s="6" t="inlineStr">
        <is>
          <t>1</t>
        </is>
      </c>
      <c r="B11" s="5" t="inlineStr">
        <is>
          <t xml:space="preserve">  规费</t>
        </is>
      </c>
      <c r="C11" s="6" t="inlineStr">
        <is>
          <t>按当地标准计算</t>
        </is>
      </c>
      <c r="D11" s="6" t="n"/>
      <c r="E11" s="7" t="n">
        <v>185000</v>
      </c>
      <c r="F11" s="8">
        <f>IF($E$16&gt;0,E11/$E$16*100,0)</f>
        <v/>
      </c>
      <c r="G11" s="5" t="inlineStr">
        <is>
          <t>含社保、住房公积金等</t>
        </is>
      </c>
    </row>
    <row r="12">
      <c r="A12" s="6" t="inlineStr">
        <is>
          <t>2</t>
        </is>
      </c>
      <c r="B12" s="5" t="inlineStr">
        <is>
          <t xml:space="preserve">  企业管理费</t>
        </is>
      </c>
      <c r="C12" s="6" t="inlineStr">
        <is>
          <t>直接费×费率</t>
        </is>
      </c>
      <c r="D12" s="6" t="inlineStr">
        <is>
          <t>8.5</t>
        </is>
      </c>
      <c r="E12" s="14">
        <f>E9*0.085</f>
        <v/>
      </c>
      <c r="F12" s="8">
        <f>IF($E$16&gt;0,E12/$E$16*100,0)</f>
        <v/>
      </c>
      <c r="G12" s="5" t="n"/>
    </row>
    <row r="13">
      <c r="A13" s="9" t="n"/>
      <c r="B13" s="10" t="inlineStr">
        <is>
          <t xml:space="preserve">  间接费小计</t>
        </is>
      </c>
      <c r="C13" s="11" t="inlineStr">
        <is>
          <t>1+2</t>
        </is>
      </c>
      <c r="D13" s="11" t="n"/>
      <c r="E13" s="12">
        <f>E11+E12</f>
        <v/>
      </c>
      <c r="F13" s="13">
        <f>IF($E$16&gt;0,E13/$E$16*100,0)</f>
        <v/>
      </c>
      <c r="G13" s="10" t="n"/>
    </row>
    <row r="14">
      <c r="A14" s="4" t="inlineStr">
        <is>
          <t>三</t>
        </is>
      </c>
      <c r="B14" s="5" t="inlineStr">
        <is>
          <t>利润</t>
        </is>
      </c>
      <c r="C14" s="6" t="inlineStr">
        <is>
          <t>(直接费+间接费)×费率</t>
        </is>
      </c>
      <c r="D14" s="6" t="inlineStr">
        <is>
          <t>7</t>
        </is>
      </c>
      <c r="E14" s="14">
        <f>(E9+E13)*0.07</f>
        <v/>
      </c>
      <c r="F14" s="8">
        <f>IF($E$16&gt;0,E14/$E$16*100,0)</f>
        <v/>
      </c>
      <c r="G14" s="5" t="n"/>
    </row>
    <row r="15">
      <c r="A15" s="4" t="inlineStr">
        <is>
          <t>四</t>
        </is>
      </c>
      <c r="B15" s="5" t="inlineStr">
        <is>
          <t>税金</t>
        </is>
      </c>
      <c r="C15" s="6" t="inlineStr">
        <is>
          <t>(一+二+三)×税率</t>
        </is>
      </c>
      <c r="D15" s="6" t="inlineStr">
        <is>
          <t>9</t>
        </is>
      </c>
      <c r="E15" s="14">
        <f>(E9+E13+E14)*0.09</f>
        <v/>
      </c>
      <c r="F15" s="8">
        <f>IF($E$16&gt;0,E15/$E$16*100,0)</f>
        <v/>
      </c>
      <c r="G15" s="5" t="inlineStr">
        <is>
          <t>增值税</t>
        </is>
      </c>
    </row>
    <row r="16">
      <c r="A16" s="15" t="n"/>
      <c r="B16" s="16" t="inlineStr">
        <is>
          <t>工程造价合计</t>
        </is>
      </c>
      <c r="C16" s="15" t="inlineStr">
        <is>
          <t>一+二+三+四</t>
        </is>
      </c>
      <c r="D16" s="15" t="n"/>
      <c r="E16" s="17">
        <f>E9+E13+E14+E15</f>
        <v/>
      </c>
      <c r="F16" s="15" t="n"/>
      <c r="G16" s="16" t="n"/>
    </row>
  </sheetData>
  <mergeCells count="2">
    <mergeCell ref="A2:G2"/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cols>
    <col width="6" customWidth="1" min="1" max="1"/>
    <col width="16" customWidth="1" min="2" max="2"/>
    <col width="28" customWidth="1" min="3" max="3"/>
    <col width="8" customWidth="1" min="4" max="4"/>
    <col width="10" customWidth="1" min="5" max="5"/>
    <col width="14" customWidth="1" min="6" max="6"/>
    <col width="14" customWidth="1" min="7" max="7"/>
    <col width="16" customWidth="1" min="8" max="8"/>
  </cols>
  <sheetData>
    <row r="1">
      <c r="A1" s="1" t="inlineStr">
        <is>
          <t>分部分项工程量清单计价表</t>
        </is>
      </c>
    </row>
    <row r="3">
      <c r="A3" s="3" t="inlineStr">
        <is>
          <t>序号</t>
        </is>
      </c>
      <c r="B3" s="3" t="inlineStr">
        <is>
          <t>分部工程</t>
        </is>
      </c>
      <c r="C3" s="3" t="inlineStr">
        <is>
          <t>分项工程名称</t>
        </is>
      </c>
      <c r="D3" s="3" t="inlineStr">
        <is>
          <t>单位</t>
        </is>
      </c>
      <c r="E3" s="3" t="inlineStr">
        <is>
          <t>工程量</t>
        </is>
      </c>
      <c r="F3" s="3" t="inlineStr">
        <is>
          <t>综合单价(元)</t>
        </is>
      </c>
      <c r="G3" s="3" t="inlineStr">
        <is>
          <t>合价(元)</t>
        </is>
      </c>
      <c r="H3" s="3" t="inlineStr">
        <is>
          <t>备注</t>
        </is>
      </c>
    </row>
    <row r="4">
      <c r="A4" s="4" t="inlineStr">
        <is>
          <t>一</t>
        </is>
      </c>
      <c r="B4" s="18" t="inlineStr">
        <is>
          <t>土方工程</t>
        </is>
      </c>
      <c r="C4" s="18" t="n"/>
      <c r="D4" s="4" t="n"/>
      <c r="E4" s="4" t="n"/>
      <c r="F4" s="4" t="n"/>
      <c r="G4" s="4" t="n"/>
      <c r="H4" s="18" t="n"/>
    </row>
    <row r="5">
      <c r="A5" s="6" t="inlineStr">
        <is>
          <t>1</t>
        </is>
      </c>
      <c r="B5" s="5" t="n"/>
      <c r="C5" s="5" t="inlineStr">
        <is>
          <t>人工挖基坑（三类土）</t>
        </is>
      </c>
      <c r="D5" s="6" t="inlineStr">
        <is>
          <t>m³</t>
        </is>
      </c>
      <c r="E5" s="6" t="n">
        <v>450</v>
      </c>
      <c r="F5" s="6" t="n">
        <v>28.5</v>
      </c>
      <c r="G5" s="19">
        <f>E5*F5</f>
        <v/>
      </c>
      <c r="H5" s="5" t="inlineStr">
        <is>
          <t>深度2m以内</t>
        </is>
      </c>
    </row>
    <row r="6">
      <c r="A6" s="6" t="inlineStr">
        <is>
          <t>2</t>
        </is>
      </c>
      <c r="B6" s="5" t="n"/>
      <c r="C6" s="5" t="inlineStr">
        <is>
          <t>土方回填夯实</t>
        </is>
      </c>
      <c r="D6" s="6" t="inlineStr">
        <is>
          <t>m³</t>
        </is>
      </c>
      <c r="E6" s="6" t="n">
        <v>320</v>
      </c>
      <c r="F6" s="6" t="n">
        <v>15.8</v>
      </c>
      <c r="G6" s="19">
        <f>E6*F6</f>
        <v/>
      </c>
      <c r="H6" s="5" t="n"/>
    </row>
    <row r="7">
      <c r="A7" s="6" t="inlineStr">
        <is>
          <t>3</t>
        </is>
      </c>
      <c r="B7" s="5" t="n"/>
      <c r="C7" s="5" t="inlineStr">
        <is>
          <t>余土外运（5km内）</t>
        </is>
      </c>
      <c r="D7" s="6" t="inlineStr">
        <is>
          <t>m³</t>
        </is>
      </c>
      <c r="E7" s="6" t="n">
        <v>130</v>
      </c>
      <c r="F7" s="6" t="n">
        <v>35</v>
      </c>
      <c r="G7" s="19">
        <f>E7*F7</f>
        <v/>
      </c>
      <c r="H7" s="5" t="n"/>
    </row>
    <row r="8">
      <c r="A8" s="4" t="inlineStr">
        <is>
          <t>二</t>
        </is>
      </c>
      <c r="B8" s="18" t="inlineStr">
        <is>
          <t>基础工程</t>
        </is>
      </c>
      <c r="C8" s="18" t="n"/>
      <c r="D8" s="4" t="n"/>
      <c r="E8" s="4" t="n"/>
      <c r="F8" s="4" t="n"/>
      <c r="G8" s="4" t="n"/>
      <c r="H8" s="18" t="n"/>
    </row>
    <row r="9">
      <c r="A9" s="6" t="inlineStr">
        <is>
          <t>4</t>
        </is>
      </c>
      <c r="B9" s="5" t="n"/>
      <c r="C9" s="5" t="inlineStr">
        <is>
          <t>C30混凝土独立基础</t>
        </is>
      </c>
      <c r="D9" s="6" t="inlineStr">
        <is>
          <t>m³</t>
        </is>
      </c>
      <c r="E9" s="6" t="n">
        <v>280</v>
      </c>
      <c r="F9" s="6" t="n">
        <v>520</v>
      </c>
      <c r="G9" s="19">
        <f>E9*F9</f>
        <v/>
      </c>
      <c r="H9" s="5" t="inlineStr">
        <is>
          <t>含模板</t>
        </is>
      </c>
    </row>
    <row r="10">
      <c r="A10" s="6" t="inlineStr">
        <is>
          <t>5</t>
        </is>
      </c>
      <c r="B10" s="5" t="n"/>
      <c r="C10" s="5" t="inlineStr">
        <is>
          <t>C30混凝土基础梁</t>
        </is>
      </c>
      <c r="D10" s="6" t="inlineStr">
        <is>
          <t>m³</t>
        </is>
      </c>
      <c r="E10" s="6" t="n">
        <v>65</v>
      </c>
      <c r="F10" s="6" t="n">
        <v>580</v>
      </c>
      <c r="G10" s="19">
        <f>E10*F10</f>
        <v/>
      </c>
      <c r="H10" s="5" t="n"/>
    </row>
    <row r="11">
      <c r="A11" s="6" t="inlineStr">
        <is>
          <t>6</t>
        </is>
      </c>
      <c r="B11" s="5" t="n"/>
      <c r="C11" s="5" t="inlineStr">
        <is>
          <t>HRB400钢筋制安</t>
        </is>
      </c>
      <c r="D11" s="6" t="inlineStr">
        <is>
          <t>t</t>
        </is>
      </c>
      <c r="E11" s="6" t="n">
        <v>45</v>
      </c>
      <c r="F11" s="6" t="n">
        <v>5800</v>
      </c>
      <c r="G11" s="19">
        <f>E11*F11</f>
        <v/>
      </c>
      <c r="H11" s="5" t="inlineStr">
        <is>
          <t>含损耗</t>
        </is>
      </c>
    </row>
    <row r="12">
      <c r="A12" s="4" t="inlineStr">
        <is>
          <t>三</t>
        </is>
      </c>
      <c r="B12" s="18" t="inlineStr">
        <is>
          <t>主体结构工程</t>
        </is>
      </c>
      <c r="C12" s="18" t="n"/>
      <c r="D12" s="4" t="n"/>
      <c r="E12" s="4" t="n"/>
      <c r="F12" s="4" t="n"/>
      <c r="G12" s="4" t="n"/>
      <c r="H12" s="18" t="n"/>
    </row>
    <row r="13">
      <c r="A13" s="6" t="inlineStr">
        <is>
          <t>7</t>
        </is>
      </c>
      <c r="B13" s="5" t="n"/>
      <c r="C13" s="5" t="inlineStr">
        <is>
          <t>C30混凝土柱</t>
        </is>
      </c>
      <c r="D13" s="6" t="inlineStr">
        <is>
          <t>m³</t>
        </is>
      </c>
      <c r="E13" s="6" t="n">
        <v>120</v>
      </c>
      <c r="F13" s="6" t="n">
        <v>610</v>
      </c>
      <c r="G13" s="19">
        <f>E13*F13</f>
        <v/>
      </c>
      <c r="H13" s="5" t="n"/>
    </row>
    <row r="14">
      <c r="A14" s="6" t="inlineStr">
        <is>
          <t>8</t>
        </is>
      </c>
      <c r="B14" s="5" t="n"/>
      <c r="C14" s="5" t="inlineStr">
        <is>
          <t>C30混凝土梁板</t>
        </is>
      </c>
      <c r="D14" s="6" t="inlineStr">
        <is>
          <t>m³</t>
        </is>
      </c>
      <c r="E14" s="6" t="n">
        <v>350</v>
      </c>
      <c r="F14" s="6" t="n">
        <v>545</v>
      </c>
      <c r="G14" s="19">
        <f>E14*F14</f>
        <v/>
      </c>
      <c r="H14" s="5" t="n"/>
    </row>
    <row r="15">
      <c r="A15" s="6" t="inlineStr">
        <is>
          <t>9</t>
        </is>
      </c>
      <c r="B15" s="5" t="n"/>
      <c r="C15" s="5" t="inlineStr">
        <is>
          <t>C30混凝土楼梯</t>
        </is>
      </c>
      <c r="D15" s="6" t="inlineStr">
        <is>
          <t>m³</t>
        </is>
      </c>
      <c r="E15" s="6" t="n">
        <v>25</v>
      </c>
      <c r="F15" s="6" t="n">
        <v>720</v>
      </c>
      <c r="G15" s="19">
        <f>E15*F15</f>
        <v/>
      </c>
      <c r="H15" s="5" t="n"/>
    </row>
    <row r="16">
      <c r="A16" s="4" t="inlineStr">
        <is>
          <t>四</t>
        </is>
      </c>
      <c r="B16" s="18" t="inlineStr">
        <is>
          <t>砌筑工程</t>
        </is>
      </c>
      <c r="C16" s="18" t="n"/>
      <c r="D16" s="4" t="n"/>
      <c r="E16" s="4" t="n"/>
      <c r="F16" s="4" t="n"/>
      <c r="G16" s="4" t="n"/>
      <c r="H16" s="18" t="n"/>
    </row>
    <row r="17">
      <c r="A17" s="6" t="inlineStr">
        <is>
          <t>10</t>
        </is>
      </c>
      <c r="B17" s="5" t="n"/>
      <c r="C17" s="5" t="inlineStr">
        <is>
          <t>MU10加气混凝土砌块墙</t>
        </is>
      </c>
      <c r="D17" s="6" t="inlineStr">
        <is>
          <t>m³</t>
        </is>
      </c>
      <c r="E17" s="6" t="n">
        <v>180</v>
      </c>
      <c r="F17" s="6" t="n">
        <v>285</v>
      </c>
      <c r="G17" s="19">
        <f>E17*F17</f>
        <v/>
      </c>
      <c r="H17" s="5" t="inlineStr">
        <is>
          <t>200mm厚</t>
        </is>
      </c>
    </row>
    <row r="18">
      <c r="A18" s="6" t="inlineStr">
        <is>
          <t>11</t>
        </is>
      </c>
      <c r="B18" s="5" t="n"/>
      <c r="C18" s="5" t="inlineStr">
        <is>
          <t>MU10实心砖墙</t>
        </is>
      </c>
      <c r="D18" s="6" t="inlineStr">
        <is>
          <t>m³</t>
        </is>
      </c>
      <c r="E18" s="6" t="n">
        <v>60</v>
      </c>
      <c r="F18" s="6" t="n">
        <v>320</v>
      </c>
      <c r="G18" s="19">
        <f>E18*F18</f>
        <v/>
      </c>
      <c r="H18" s="5" t="inlineStr">
        <is>
          <t>120mm厚</t>
        </is>
      </c>
    </row>
    <row r="19">
      <c r="A19" s="4" t="inlineStr">
        <is>
          <t>五</t>
        </is>
      </c>
      <c r="B19" s="18" t="inlineStr">
        <is>
          <t>装饰工程</t>
        </is>
      </c>
      <c r="C19" s="18" t="n"/>
      <c r="D19" s="4" t="n"/>
      <c r="E19" s="4" t="n"/>
      <c r="F19" s="4" t="n"/>
      <c r="G19" s="4" t="n"/>
      <c r="H19" s="18" t="n"/>
    </row>
    <row r="20">
      <c r="A20" s="6" t="inlineStr">
        <is>
          <t>12</t>
        </is>
      </c>
      <c r="B20" s="5" t="n"/>
      <c r="C20" s="5" t="inlineStr">
        <is>
          <t>外墙涂料</t>
        </is>
      </c>
      <c r="D20" s="6" t="inlineStr">
        <is>
          <t>m²</t>
        </is>
      </c>
      <c r="E20" s="6" t="n">
        <v>1200</v>
      </c>
      <c r="F20" s="6" t="n">
        <v>55</v>
      </c>
      <c r="G20" s="19">
        <f>E20*F20</f>
        <v/>
      </c>
      <c r="H20" s="5" t="inlineStr">
        <is>
          <t>含基层处理</t>
        </is>
      </c>
    </row>
    <row r="21">
      <c r="A21" s="6" t="inlineStr">
        <is>
          <t>13</t>
        </is>
      </c>
      <c r="B21" s="5" t="n"/>
      <c r="C21" s="5" t="inlineStr">
        <is>
          <t>内墙乳胶漆</t>
        </is>
      </c>
      <c r="D21" s="6" t="inlineStr">
        <is>
          <t>m²</t>
        </is>
      </c>
      <c r="E21" s="6" t="n">
        <v>3500</v>
      </c>
      <c r="F21" s="6" t="n">
        <v>32</v>
      </c>
      <c r="G21" s="19">
        <f>E21*F21</f>
        <v/>
      </c>
      <c r="H21" s="5" t="inlineStr">
        <is>
          <t>两底两面</t>
        </is>
      </c>
    </row>
    <row r="22">
      <c r="A22" s="6" t="inlineStr">
        <is>
          <t>14</t>
        </is>
      </c>
      <c r="B22" s="5" t="n"/>
      <c r="C22" s="5" t="inlineStr">
        <is>
          <t>地砖铺贴</t>
        </is>
      </c>
      <c r="D22" s="6" t="inlineStr">
        <is>
          <t>m²</t>
        </is>
      </c>
      <c r="E22" s="6" t="n">
        <v>800</v>
      </c>
      <c r="F22" s="6" t="n">
        <v>85</v>
      </c>
      <c r="G22" s="19">
        <f>E22*F22</f>
        <v/>
      </c>
      <c r="H22" s="5" t="inlineStr">
        <is>
          <t>600×600</t>
        </is>
      </c>
    </row>
    <row r="23">
      <c r="A23" s="6" t="inlineStr">
        <is>
          <t>15</t>
        </is>
      </c>
      <c r="B23" s="5" t="n"/>
      <c r="C23" s="5" t="inlineStr">
        <is>
          <t>铝合金窗安装</t>
        </is>
      </c>
      <c r="D23" s="6" t="inlineStr">
        <is>
          <t>m²</t>
        </is>
      </c>
      <c r="E23" s="6" t="n">
        <v>450</v>
      </c>
      <c r="F23" s="6" t="n">
        <v>380</v>
      </c>
      <c r="G23" s="19">
        <f>E23*F23</f>
        <v/>
      </c>
      <c r="H23" s="5" t="inlineStr">
        <is>
          <t>断桥铝合金</t>
        </is>
      </c>
    </row>
    <row r="24">
      <c r="A24" s="15" t="inlineStr">
        <is>
          <t>合  计</t>
        </is>
      </c>
      <c r="B24" s="20" t="n"/>
      <c r="C24" s="20" t="n"/>
      <c r="D24" s="20" t="n"/>
      <c r="E24" s="20" t="n"/>
      <c r="F24" s="20" t="n"/>
      <c r="G24" s="21">
        <f>SUM(G5:G23)</f>
        <v/>
      </c>
      <c r="H24" s="20" t="n"/>
    </row>
  </sheetData>
  <mergeCells count="2">
    <mergeCell ref="A24:D24"/>
    <mergeCell ref="A1:H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6" customWidth="1" min="1" max="1"/>
    <col width="22" customWidth="1" min="2" max="2"/>
    <col width="20" customWidth="1" min="3" max="3"/>
    <col width="8" customWidth="1" min="4" max="4"/>
    <col width="12" customWidth="1" min="5" max="5"/>
    <col width="18" customWidth="1" min="6" max="6"/>
  </cols>
  <sheetData>
    <row r="1">
      <c r="A1" s="1" t="inlineStr">
        <is>
          <t>主要材料价格表</t>
        </is>
      </c>
    </row>
    <row r="3">
      <c r="A3" s="3" t="inlineStr">
        <is>
          <t>序号</t>
        </is>
      </c>
      <c r="B3" s="3" t="inlineStr">
        <is>
          <t>材料名称</t>
        </is>
      </c>
      <c r="C3" s="3" t="inlineStr">
        <is>
          <t>规格型号</t>
        </is>
      </c>
      <c r="D3" s="3" t="inlineStr">
        <is>
          <t>单位</t>
        </is>
      </c>
      <c r="E3" s="3" t="inlineStr">
        <is>
          <t>单价(元)</t>
        </is>
      </c>
      <c r="F3" s="3" t="inlineStr">
        <is>
          <t>备注</t>
        </is>
      </c>
    </row>
    <row r="4">
      <c r="A4" s="22" t="n">
        <v>1</v>
      </c>
      <c r="B4" s="23" t="inlineStr">
        <is>
          <t>普通硅酸盐水泥</t>
        </is>
      </c>
      <c r="C4" s="22" t="inlineStr">
        <is>
          <t>P.O 42.5</t>
        </is>
      </c>
      <c r="D4" s="22" t="inlineStr">
        <is>
          <t>t</t>
        </is>
      </c>
      <c r="E4" s="24" t="n">
        <v>450</v>
      </c>
      <c r="F4" s="23" t="inlineStr">
        <is>
          <t>海螺/华润</t>
        </is>
      </c>
    </row>
    <row r="5">
      <c r="A5" s="6" t="n">
        <v>2</v>
      </c>
      <c r="B5" s="5" t="inlineStr">
        <is>
          <t>商品混凝土</t>
        </is>
      </c>
      <c r="C5" s="6" t="inlineStr">
        <is>
          <t>C30 泵送</t>
        </is>
      </c>
      <c r="D5" s="6" t="inlineStr">
        <is>
          <t>m³</t>
        </is>
      </c>
      <c r="E5" s="25" t="n">
        <v>520</v>
      </c>
      <c r="F5" s="5" t="inlineStr">
        <is>
          <t>含运输</t>
        </is>
      </c>
    </row>
    <row r="6">
      <c r="A6" s="22" t="n">
        <v>3</v>
      </c>
      <c r="B6" s="23" t="inlineStr">
        <is>
          <t>HRB400螺纹钢筋</t>
        </is>
      </c>
      <c r="C6" s="22" t="inlineStr">
        <is>
          <t>Φ12-Φ25</t>
        </is>
      </c>
      <c r="D6" s="22" t="inlineStr">
        <is>
          <t>t</t>
        </is>
      </c>
      <c r="E6" s="24" t="n">
        <v>4200</v>
      </c>
      <c r="F6" s="23" t="inlineStr">
        <is>
          <t>含检测费</t>
        </is>
      </c>
    </row>
    <row r="7">
      <c r="A7" s="6" t="n">
        <v>4</v>
      </c>
      <c r="B7" s="5" t="inlineStr">
        <is>
          <t>加气混凝土砌块</t>
        </is>
      </c>
      <c r="C7" s="6" t="inlineStr">
        <is>
          <t>A5.0 600×200×100</t>
        </is>
      </c>
      <c r="D7" s="6" t="inlineStr">
        <is>
          <t>块</t>
        </is>
      </c>
      <c r="E7" s="25" t="n">
        <v>3.8</v>
      </c>
      <c r="F7" s="5" t="inlineStr"/>
    </row>
    <row r="8">
      <c r="A8" s="22" t="n">
        <v>5</v>
      </c>
      <c r="B8" s="23" t="inlineStr">
        <is>
          <t>标准红砖</t>
        </is>
      </c>
      <c r="C8" s="22" t="inlineStr">
        <is>
          <t>MU10 240×115×53</t>
        </is>
      </c>
      <c r="D8" s="22" t="inlineStr">
        <is>
          <t>千块</t>
        </is>
      </c>
      <c r="E8" s="24" t="n">
        <v>480</v>
      </c>
      <c r="F8" s="23" t="inlineStr"/>
    </row>
    <row r="9">
      <c r="A9" s="6" t="n">
        <v>6</v>
      </c>
      <c r="B9" s="5" t="inlineStr">
        <is>
          <t>铝合金型材</t>
        </is>
      </c>
      <c r="C9" s="6" t="inlineStr">
        <is>
          <t>断桥隔热70系列</t>
        </is>
      </c>
      <c r="D9" s="6" t="inlineStr">
        <is>
          <t>m</t>
        </is>
      </c>
      <c r="E9" s="25" t="n">
        <v>85</v>
      </c>
      <c r="F9" s="5" t="inlineStr">
        <is>
          <t>兴发铝材</t>
        </is>
      </c>
    </row>
    <row r="10">
      <c r="A10" s="22" t="n">
        <v>7</v>
      </c>
      <c r="B10" s="23" t="inlineStr">
        <is>
          <t>中空玻璃</t>
        </is>
      </c>
      <c r="C10" s="22" t="inlineStr">
        <is>
          <t>6+12A+6 Low-E</t>
        </is>
      </c>
      <c r="D10" s="22" t="inlineStr">
        <is>
          <t>m²</t>
        </is>
      </c>
      <c r="E10" s="24" t="n">
        <v>120</v>
      </c>
      <c r="F10" s="23" t="inlineStr"/>
    </row>
    <row r="11">
      <c r="A11" s="6" t="n">
        <v>8</v>
      </c>
      <c r="B11" s="5" t="inlineStr">
        <is>
          <t>SBS防水卷材</t>
        </is>
      </c>
      <c r="C11" s="6" t="inlineStr">
        <is>
          <t>4mm 双面</t>
        </is>
      </c>
      <c r="D11" s="6" t="inlineStr">
        <is>
          <t>m²</t>
        </is>
      </c>
      <c r="E11" s="25" t="n">
        <v>35</v>
      </c>
      <c r="F11" s="5" t="inlineStr">
        <is>
          <t>宏源防水</t>
        </is>
      </c>
    </row>
    <row r="12">
      <c r="A12" s="22" t="n">
        <v>9</v>
      </c>
      <c r="B12" s="23" t="inlineStr">
        <is>
          <t>挤塑聚苯板</t>
        </is>
      </c>
      <c r="C12" s="22" t="inlineStr">
        <is>
          <t>XPS B1级 50mm</t>
        </is>
      </c>
      <c r="D12" s="22" t="inlineStr">
        <is>
          <t>m²</t>
        </is>
      </c>
      <c r="E12" s="24" t="n">
        <v>28</v>
      </c>
      <c r="F12" s="23" t="inlineStr">
        <is>
          <t>保温用</t>
        </is>
      </c>
    </row>
    <row r="13">
      <c r="A13" s="6" t="n">
        <v>10</v>
      </c>
      <c r="B13" s="5" t="inlineStr">
        <is>
          <t>外墙涂料</t>
        </is>
      </c>
      <c r="C13" s="6" t="inlineStr">
        <is>
          <t>真石漆</t>
        </is>
      </c>
      <c r="D13" s="6" t="inlineStr">
        <is>
          <t>kg</t>
        </is>
      </c>
      <c r="E13" s="25" t="n">
        <v>18</v>
      </c>
      <c r="F13" s="5" t="inlineStr">
        <is>
          <t>含底漆面漆</t>
        </is>
      </c>
    </row>
    <row r="14">
      <c r="A14" s="22" t="n">
        <v>11</v>
      </c>
      <c r="B14" s="23" t="inlineStr">
        <is>
          <t>PPR给水管</t>
        </is>
      </c>
      <c r="C14" s="22" t="inlineStr">
        <is>
          <t>DN25 S3.2</t>
        </is>
      </c>
      <c r="D14" s="22" t="inlineStr">
        <is>
          <t>m</t>
        </is>
      </c>
      <c r="E14" s="24" t="n">
        <v>12</v>
      </c>
      <c r="F14" s="23" t="inlineStr">
        <is>
          <t>日丰/伟星</t>
        </is>
      </c>
    </row>
    <row r="15">
      <c r="A15" s="6" t="n">
        <v>12</v>
      </c>
      <c r="B15" s="5" t="inlineStr">
        <is>
          <t>PVC排水管</t>
        </is>
      </c>
      <c r="C15" s="6" t="inlineStr">
        <is>
          <t>DN110</t>
        </is>
      </c>
      <c r="D15" s="6" t="inlineStr">
        <is>
          <t>m</t>
        </is>
      </c>
      <c r="E15" s="25" t="n">
        <v>22</v>
      </c>
      <c r="F15" s="5" t="inlineStr">
        <is>
          <t>联塑</t>
        </is>
      </c>
    </row>
    <row r="16">
      <c r="A16" s="22" t="n">
        <v>13</v>
      </c>
      <c r="B16" s="23" t="inlineStr">
        <is>
          <t>BV电线</t>
        </is>
      </c>
      <c r="C16" s="22" t="inlineStr">
        <is>
          <t>2.5mm² 铜芯</t>
        </is>
      </c>
      <c r="D16" s="22" t="inlineStr">
        <is>
          <t>m</t>
        </is>
      </c>
      <c r="E16" s="24" t="n">
        <v>4.5</v>
      </c>
      <c r="F16" s="23" t="inlineStr">
        <is>
          <t>远东电缆</t>
        </is>
      </c>
    </row>
    <row r="17">
      <c r="A17" s="6" t="n">
        <v>14</v>
      </c>
      <c r="B17" s="5" t="inlineStr">
        <is>
          <t>配电箱</t>
        </is>
      </c>
      <c r="C17" s="6" t="inlineStr">
        <is>
          <t>强电配电箱</t>
        </is>
      </c>
      <c r="D17" s="6" t="inlineStr">
        <is>
          <t>个</t>
        </is>
      </c>
      <c r="E17" s="25" t="n">
        <v>850</v>
      </c>
      <c r="F17" s="5" t="inlineStr">
        <is>
          <t>含空开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2026-04-01T07:21:47Z</dcterms:created>
  <dcterms:modified xmlns:dcterms="http://purl.org/dc/terms/" xmlns:xsi="http://www.w3.org/2001/XMLSchema-instance" xsi:type="dcterms:W3CDTF">2026-04-01T07:21:47Z</dcterms:modified>
</cp:coreProperties>
</file>